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Horák_stavby\NOVÉ STAVBY 2012\Zvýšení traťové rychlosti v úseku Říkonín - Vlkov\Realizace\Zejdová_odvodnění\Varianta jezírko\Soutěž redukce\"/>
    </mc:Choice>
  </mc:AlternateContent>
  <bookViews>
    <workbookView xWindow="240" yWindow="120" windowWidth="14940" windowHeight="9225"/>
  </bookViews>
  <sheets>
    <sheet name="SO 01-16-01" sheetId="1" r:id="rId1"/>
  </sheets>
  <calcPr calcId="162913"/>
  <webPublishing codePage="0"/>
</workbook>
</file>

<file path=xl/calcChain.xml><?xml version="1.0" encoding="utf-8"?>
<calcChain xmlns="http://schemas.openxmlformats.org/spreadsheetml/2006/main">
  <c r="I26" i="1" l="1"/>
  <c r="I50" i="1" l="1"/>
  <c r="I46" i="1"/>
  <c r="I42" i="1"/>
  <c r="I54" i="1" l="1"/>
  <c r="O54" i="1" s="1"/>
  <c r="I38" i="1"/>
  <c r="O38" i="1" s="1"/>
  <c r="I34" i="1"/>
  <c r="O34" i="1" s="1"/>
  <c r="I30" i="1"/>
  <c r="O30" i="1" s="1"/>
  <c r="I22" i="1"/>
  <c r="O22" i="1" s="1"/>
  <c r="I17" i="1"/>
  <c r="O17" i="1" s="1"/>
  <c r="I13" i="1"/>
  <c r="O13" i="1" s="1"/>
  <c r="I9" i="1"/>
  <c r="O9" i="1" s="1"/>
  <c r="R8" i="1" l="1"/>
  <c r="O8" i="1" s="1"/>
  <c r="I8" i="1"/>
  <c r="I21" i="1"/>
  <c r="Q21" i="1"/>
  <c r="Q8" i="1"/>
  <c r="R21" i="1"/>
  <c r="O21" i="1" s="1"/>
  <c r="I3" i="1" l="1"/>
  <c r="O2" i="1"/>
</calcChain>
</file>

<file path=xl/sharedStrings.xml><?xml version="1.0" encoding="utf-8"?>
<sst xmlns="http://schemas.openxmlformats.org/spreadsheetml/2006/main" count="168" uniqueCount="87">
  <si>
    <t>ASPE10</t>
  </si>
  <si>
    <t>S</t>
  </si>
  <si>
    <t>Firma: SUDOP BRNO, spol. s r.o.</t>
  </si>
  <si>
    <t>Soupis prací objektu</t>
  </si>
  <si>
    <t xml:space="preserve">Stavba: </t>
  </si>
  <si>
    <t>15061</t>
  </si>
  <si>
    <t>Zvýšení traťové rychlosti v úseku Řikonín - Vlkov u Tišnova</t>
  </si>
  <si>
    <t>O</t>
  </si>
  <si>
    <t>Rozpočet:</t>
  </si>
  <si>
    <t>0,00</t>
  </si>
  <si>
    <t>15,00</t>
  </si>
  <si>
    <t>21,00</t>
  </si>
  <si>
    <t>3</t>
  </si>
  <si>
    <t>2</t>
  </si>
  <si>
    <t>SO 01-16-01</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</si>
  <si>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</si>
  <si>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</si>
  <si>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</si>
  <si>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</si>
  <si>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</si>
  <si>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</si>
  <si>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</si>
  <si>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</si>
  <si>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</si>
  <si>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</si>
  <si>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</si>
  <si>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</si>
  <si>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</si>
  <si>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</si>
  <si>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</si>
  <si>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</si>
  <si>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</si>
  <si>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</si>
  <si>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</si>
  <si>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</si>
  <si>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
  </si>
  <si>
    <t>PP</t>
  </si>
  <si>
    <t>VV</t>
  </si>
  <si>
    <t>TS</t>
  </si>
  <si>
    <t>HM</t>
  </si>
  <si>
    <t>zahrnuje veškeré náklady spojené s objednatelem požadovanými pracemi</t>
  </si>
  <si>
    <t>03100</t>
  </si>
  <si>
    <t>ZAŘÍZENÍ STAVENIŠTĚ - ZŘÍZENÍ, PROVOZ, DEMONTÁŽ</t>
  </si>
  <si>
    <t>KPL</t>
  </si>
  <si>
    <t>zahrnuje objednatelem povolené náklady na pořízení (event. pronájem), provozování, udržování a likvidaci zhotovitelova zařízení</t>
  </si>
  <si>
    <t>R02911</t>
  </si>
  <si>
    <t>OSTATNÍ POŽADAVKY - GEODETICKÉ VYTYČENÍ STAVBY</t>
  </si>
  <si>
    <t>R02940-1</t>
  </si>
  <si>
    <t>OSTATNÍ POŽADAVKY - VYPRACOVÁNÍ DOKUMENTACE</t>
  </si>
  <si>
    <t>Zemní práce</t>
  </si>
  <si>
    <t>m2</t>
  </si>
  <si>
    <t>KUS</t>
  </si>
  <si>
    <t>M3</t>
  </si>
  <si>
    <t>18214</t>
  </si>
  <si>
    <t>ÚPRAVA POVRCHŮ SROVNÁNÍM ÚZEMÍ V TL DO 0,25M</t>
  </si>
  <si>
    <t>rekultivace pozemků p.č. 113/6, 113/4 a 113/8.</t>
  </si>
  <si>
    <t>položka zahrnuje srovnání výškových rozdílů terénu</t>
  </si>
  <si>
    <t>18231</t>
  </si>
  <si>
    <t>ROZPROSTŘENÍ ORNICE V ROVINĚ V TL DO 0,10M</t>
  </si>
  <si>
    <t>položka zahrnuje:  
nutné přemístění ornice z dočasných skládek vzdálených do 50m  
rozprostření ornice v předepsané tloušťce v rovině a ve svahu do 1:5</t>
  </si>
  <si>
    <t>18242</t>
  </si>
  <si>
    <t>ZALOŽENÍ TRÁVNÍKU HYDROOSEVEM NA ORNICI</t>
  </si>
  <si>
    <t>Rekultivace</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</si>
  <si>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</si>
  <si>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</si>
  <si>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</si>
  <si>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</si>
  <si>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R122731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</si>
  <si>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</si>
  <si>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 xml:space="preserve"> </t>
  </si>
  <si>
    <t>Žst. Řikonín, železniční spodek - Dodatek 03-2021  Úprava odvodnění a rekultivace</t>
  </si>
  <si>
    <t xml:space="preserve">R184B14 </t>
  </si>
  <si>
    <t xml:space="preserve">ZAKOUPENÍ DŘEVIN </t>
  </si>
  <si>
    <t>184B14</t>
  </si>
  <si>
    <t>VYSAZOVÁNÍ STROMŮ LISTNATÝCH S BALEM OBVOD KMENE DO 14CM, PODCHOZÍ VÝŠ MIN 2,2M</t>
  </si>
  <si>
    <t>R184B15</t>
  </si>
  <si>
    <t>SOUB</t>
  </si>
  <si>
    <t>Vykopávka hnízda pro rostliny</t>
  </si>
  <si>
    <t>RUČNÍ ODKOPÁVKY A PROKOPÁVKY OBECNÉ TŘ. I, ODVOZ DO 2KM</t>
  </si>
  <si>
    <t>R1-18214</t>
  </si>
  <si>
    <t>ÚPRAVA POVRCHŮ ROZRYTÍM  TL DO 0,25M</t>
  </si>
  <si>
    <t>položka zahrnuje rozrytí zhutněného povrchu</t>
  </si>
  <si>
    <t>zahrnuje veškeré náklady spojené s objednatelem požadovanými pracemi, jako výsadbové schéma na pozemcích Obce Řikonin
Včetně doměření a místních šetření.</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</si>
  <si>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pod.Obvod kmene se měří ve výšce 1,00m nad zemí.položka zahrnuje veškerý materiál, výrobky a polotovary, včetně mimostaveništní a vnitrostaveništní dopravy (rovněž přesuny), včetně naložení a složení, případně s uložením.</t>
  </si>
  <si>
    <t>Druhové složení dřevin určeno přiloženým Zvláštními technickými podmínkami stavby. Lokalita výsadby bude vybrány podle pokynů pracovníků OÚ Řikonín, předpokládá se především výsadba stromků sadovnickým způsobem. Pro výsadby se použijí výhradně školkařské výpěstky I. třídy jakosti dle ČSN 46 4920. Kořenový systém bude opatřen balem a musí se jednat o stromy minimálně 2x přesazované. Obvod kmene 12-14 cm, výška nasazení koruny min 2,2 m (pokud v ZTP není stanoveno jinak)</t>
  </si>
  <si>
    <t>NÁSLEDNÁ PÉČE PO DOBU 2 LET od výsadby</t>
  </si>
  <si>
    <t>Bude prováděna pravidlená zálivka dle potřeby, nejméně však 5x ročně, dále odborný výchovný řez stromů za 2 roky, kontrolováno ukotvení (případně znovuuvázání úvazku nebo oprava kůlové opěrné. konstrukce). Po roce až dvou letech je povolen úvazek (záleží na rychlosti růstu stromu), 1x ročně bude provedeno přihnojení dřeviny a odplevelení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</si>
</sst>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4" formatCode="_-* #,##0.00\ &quot;Kč&quot;_-;\-* #,##0.00\ &quot;Kč&quot;_-;_-* &quot;-&quot;??\ &quot;Kč&quot;_-;_-@_-"/>
    <numFmt numFmtId="164" formatCode="_-* #,##0\ _K_č_-;\-* #,##0\ _K_č_-;_-* &quot;-&quot;\ _K_č_-;_-@_-"/>
    <numFmt numFmtId="165" formatCode="_-* #,##0.00\ _K_č_-;\-* #,##0.00\ _K_č_-;_-* &quot;-&quot;??\ _K_č_-;_-@_-"/>
    <numFmt numFmtId="166" formatCode="#,##0.000"/>
  </numFmts>
  <fonts count="11" x14ac:knownFonts="1">
    <font>
      <sz val="10"/>
      <name val="Arial"/>
    </font>
    <font>
      <sz val="11"/>
      <color theme="1"/>
      <name val="Calibri"/>
      <family val="2"/>
      <charset val="238"/>
      <scheme val="minor"/>
    </font>
    <font>
      <b/>
      <sz val="16"/>
      <color rgb="FF000000"/>
      <name val="Arial"/>
    </font>
    <font>
      <b/>
      <sz val="11"/>
      <name val="Arial"/>
    </font>
    <font>
      <sz val="10"/>
      <color rgb="FFFFFFFF"/>
      <name val="Arial"/>
    </font>
    <font>
      <b/>
      <sz val="10"/>
      <name val="Arial"/>
    </font>
    <font>
      <i/>
      <sz val="10"/>
      <name val="Arial"/>
    </font>
    <font>
      <sz val="10"/>
      <name val="Arial"/>
    </font>
    <font>
      <sz val="10"/>
      <name val="Arial"/>
      <family val="2"/>
      <charset val="238"/>
    </font>
    <font>
      <i/>
      <sz val="10"/>
      <name val="Arial"/>
      <family val="2"/>
      <charset val="238"/>
    </font>
    <font>
      <b/>
      <sz val="10"/>
      <name val="Arial"/>
      <family val="2"/>
      <charset val="238"/>
    </font>
  </fonts>
  <fills count="7">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theme="2"/>
        <bgColor indexed="64"/>
      </patternFill>
    </fill>
    <fill>
      <patternFill patternType="solid">
        <fgColor theme="6" tint="0.79998168889431442"/>
        <bgColor indexed="64"/>
      </patternFill>
    </fill>
    <fill>
      <patternFill patternType="solid">
        <fgColor theme="3"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s>
  <cellStyleXfs count="9">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0" fontId="7" fillId="0" borderId="0"/>
    <xf numFmtId="0" fontId="1" fillId="0" borderId="0"/>
    <xf numFmtId="0" fontId="8" fillId="0" borderId="0">
      <alignment vertical="center"/>
    </xf>
  </cellStyleXfs>
  <cellXfs count="55">
    <xf numFmtId="0" fontId="0" fillId="0" borderId="0" xfId="0"/>
    <xf numFmtId="0" fontId="0" fillId="2" borderId="0" xfId="6" applyFont="1" applyFill="1"/>
    <xf numFmtId="0" fontId="2" fillId="2" borderId="0" xfId="6" applyFont="1" applyFill="1" applyAlignment="1">
      <alignment horizontal="center" vertical="center"/>
    </xf>
    <xf numFmtId="0" fontId="0" fillId="2" borderId="1" xfId="6" applyFont="1" applyFill="1" applyBorder="1" applyAlignment="1">
      <alignment horizontal="center"/>
    </xf>
    <xf numFmtId="0" fontId="0" fillId="2" borderId="2" xfId="6" applyFont="1" applyFill="1" applyBorder="1"/>
    <xf numFmtId="0" fontId="0" fillId="2" borderId="3" xfId="6" applyFont="1" applyFill="1" applyBorder="1"/>
    <xf numFmtId="0" fontId="3" fillId="2" borderId="0" xfId="6" applyFont="1" applyFill="1"/>
    <xf numFmtId="0" fontId="3" fillId="2" borderId="0" xfId="6" applyFont="1" applyFill="1" applyAlignment="1">
      <alignment horizontal="left"/>
    </xf>
    <xf numFmtId="0" fontId="4" fillId="3" borderId="1" xfId="6" applyFont="1" applyFill="1" applyBorder="1" applyAlignment="1">
      <alignment horizontal="center" vertical="center" wrapText="1"/>
    </xf>
    <xf numFmtId="0" fontId="3" fillId="2" borderId="3" xfId="6" applyFont="1" applyFill="1" applyBorder="1"/>
    <xf numFmtId="0" fontId="3" fillId="2" borderId="3" xfId="6" applyFont="1" applyFill="1" applyBorder="1" applyAlignment="1">
      <alignment horizontal="left"/>
    </xf>
    <xf numFmtId="0" fontId="0" fillId="2" borderId="5" xfId="6" applyFont="1" applyFill="1" applyBorder="1"/>
    <xf numFmtId="0" fontId="0" fillId="0" borderId="1" xfId="6" applyFont="1" applyBorder="1"/>
    <xf numFmtId="0" fontId="5" fillId="2" borderId="5" xfId="6" applyFont="1" applyFill="1" applyBorder="1" applyAlignment="1">
      <alignment horizontal="right"/>
    </xf>
    <xf numFmtId="0" fontId="5" fillId="2" borderId="5" xfId="6" applyFont="1" applyFill="1" applyBorder="1" applyAlignment="1">
      <alignment wrapText="1"/>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6"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5" fillId="2" borderId="3" xfId="6" applyFont="1" applyFill="1" applyBorder="1" applyAlignment="1">
      <alignment horizontal="right"/>
    </xf>
    <xf numFmtId="4" fontId="5" fillId="2" borderId="3" xfId="6" applyNumberFormat="1" applyFont="1" applyFill="1" applyBorder="1" applyAlignment="1">
      <alignment horizontal="center"/>
    </xf>
    <xf numFmtId="166" fontId="0" fillId="5" borderId="1" xfId="6" applyNumberFormat="1" applyFont="1" applyFill="1" applyBorder="1" applyAlignment="1">
      <alignment horizontal="center"/>
    </xf>
    <xf numFmtId="4" fontId="0" fillId="0" borderId="1" xfId="0" applyNumberFormat="1" applyBorder="1" applyAlignment="1">
      <alignment horizontal="center" vertical="center"/>
    </xf>
    <xf numFmtId="0" fontId="0" fillId="0" borderId="0" xfId="0" applyAlignment="1">
      <alignment vertical="center"/>
    </xf>
    <xf numFmtId="166" fontId="8" fillId="4" borderId="1" xfId="0" applyNumberFormat="1" applyFont="1" applyFill="1" applyBorder="1" applyAlignment="1">
      <alignment horizontal="center" vertical="center"/>
    </xf>
    <xf numFmtId="0" fontId="0" fillId="4" borderId="0" xfId="0" applyFill="1" applyAlignment="1">
      <alignment vertical="center"/>
    </xf>
    <xf numFmtId="166" fontId="0" fillId="4" borderId="1" xfId="0" applyNumberFormat="1" applyFill="1" applyBorder="1" applyAlignment="1">
      <alignment horizontal="center" vertical="center"/>
    </xf>
    <xf numFmtId="0" fontId="0" fillId="0" borderId="0" xfId="0" applyFill="1"/>
    <xf numFmtId="0" fontId="0" fillId="0" borderId="1" xfId="6" applyFont="1" applyFill="1" applyBorder="1" applyAlignment="1">
      <alignment horizontal="left" vertical="center" wrapText="1"/>
    </xf>
    <xf numFmtId="0" fontId="0" fillId="0" borderId="1" xfId="0" applyFill="1" applyBorder="1" applyAlignment="1">
      <alignment horizontal="right" vertical="center"/>
    </xf>
    <xf numFmtId="0" fontId="0" fillId="0" borderId="1" xfId="0" applyFill="1" applyBorder="1" applyAlignment="1">
      <alignment vertical="center"/>
    </xf>
    <xf numFmtId="0" fontId="0" fillId="0" borderId="1" xfId="0" applyFill="1" applyBorder="1" applyAlignment="1">
      <alignment vertical="center" wrapText="1"/>
    </xf>
    <xf numFmtId="0" fontId="0" fillId="0" borderId="1" xfId="0" applyFill="1" applyBorder="1" applyAlignment="1">
      <alignment horizontal="center" vertical="center"/>
    </xf>
    <xf numFmtId="0" fontId="0" fillId="0" borderId="0" xfId="0" applyFill="1" applyAlignment="1">
      <alignment vertical="center"/>
    </xf>
    <xf numFmtId="0" fontId="0" fillId="0" borderId="1" xfId="0" applyFill="1" applyBorder="1" applyAlignment="1">
      <alignment horizontal="left" vertical="center" wrapText="1"/>
    </xf>
    <xf numFmtId="0" fontId="9" fillId="0" borderId="1" xfId="0" applyFont="1" applyFill="1" applyBorder="1" applyAlignment="1">
      <alignment horizontal="left" vertical="center" wrapText="1"/>
    </xf>
    <xf numFmtId="49" fontId="1" fillId="0" borderId="0" xfId="7" applyNumberFormat="1" applyFill="1" applyAlignment="1">
      <alignment wrapText="1"/>
    </xf>
    <xf numFmtId="0" fontId="8" fillId="0" borderId="1" xfId="8" applyFont="1" applyFill="1" applyBorder="1" applyAlignment="1">
      <alignment horizontal="left" vertical="center" wrapText="1"/>
    </xf>
    <xf numFmtId="0" fontId="0" fillId="0" borderId="1" xfId="6" applyFont="1" applyFill="1" applyBorder="1" applyAlignment="1">
      <alignment horizontal="right"/>
    </xf>
    <xf numFmtId="0" fontId="0" fillId="0" borderId="1" xfId="6" applyFont="1" applyFill="1" applyBorder="1"/>
    <xf numFmtId="0" fontId="0" fillId="0" borderId="1" xfId="6" applyFont="1" applyFill="1" applyBorder="1" applyAlignment="1">
      <alignment wrapText="1"/>
    </xf>
    <xf numFmtId="0" fontId="0" fillId="0" borderId="1" xfId="6" applyFont="1" applyFill="1" applyBorder="1" applyAlignment="1">
      <alignment horizontal="center"/>
    </xf>
    <xf numFmtId="4" fontId="10" fillId="2" borderId="1" xfId="6" applyNumberFormat="1" applyFont="1" applyFill="1" applyBorder="1" applyAlignment="1">
      <alignment horizontal="center"/>
    </xf>
    <xf numFmtId="4" fontId="0" fillId="6" borderId="1" xfId="6" applyNumberFormat="1" applyFont="1" applyFill="1" applyBorder="1" applyAlignment="1">
      <alignment horizontal="center"/>
    </xf>
    <xf numFmtId="4" fontId="0" fillId="6" borderId="1" xfId="0" applyNumberFormat="1" applyFill="1" applyBorder="1" applyAlignment="1">
      <alignment horizontal="center" vertical="center"/>
    </xf>
    <xf numFmtId="0" fontId="4" fillId="3" borderId="1" xfId="6" applyFont="1" applyFill="1" applyBorder="1" applyAlignment="1">
      <alignment horizontal="center" vertical="center" wrapText="1"/>
    </xf>
    <xf numFmtId="0" fontId="3" fillId="2" borderId="0" xfId="6" applyFont="1" applyFill="1" applyAlignment="1">
      <alignment horizontal="right"/>
    </xf>
    <xf numFmtId="0" fontId="0" fillId="2" borderId="0" xfId="6" applyFont="1" applyFill="1"/>
    <xf numFmtId="0" fontId="3" fillId="2" borderId="3" xfId="6" applyFont="1" applyFill="1" applyBorder="1" applyAlignment="1">
      <alignment horizontal="right"/>
    </xf>
    <xf numFmtId="0" fontId="0" fillId="2" borderId="3" xfId="6" applyFont="1" applyFill="1" applyBorder="1"/>
  </cellXfs>
  <cellStyles count="9">
    <cellStyle name="Comma" xfId="4"/>
    <cellStyle name="Comma [0]" xfId="5"/>
    <cellStyle name="Currency" xfId="2"/>
    <cellStyle name="Currency [0]" xfId="3"/>
    <cellStyle name="Normal" xfId="6"/>
    <cellStyle name="Normální" xfId="0" builtinId="0"/>
    <cellStyle name="Normální 2" xfId="8"/>
    <cellStyle name="Normální 4" xfId="7"/>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7"/>
  <sheetViews>
    <sheetView tabSelected="1" topLeftCell="B1" workbookViewId="0">
      <pane ySplit="7" topLeftCell="A53" activePane="bottomLeft" state="frozen"/>
      <selection pane="bottomLeft" activeCell="E49" sqref="E4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customWidth="1"/>
  </cols>
  <sheetData>
    <row r="1" spans="1:18" ht="12.75" customHeight="1" x14ac:dyDescent="0.2">
      <c r="A1" t="s">
        <v>0</v>
      </c>
      <c r="B1" s="1"/>
      <c r="C1" s="1"/>
      <c r="D1" s="1"/>
      <c r="E1" s="1" t="s">
        <v>2</v>
      </c>
      <c r="F1" s="1"/>
      <c r="G1" s="1"/>
      <c r="H1" s="1"/>
      <c r="I1" s="1"/>
      <c r="P1" t="s">
        <v>12</v>
      </c>
    </row>
    <row r="2" spans="1:18" ht="24.95" customHeight="1" x14ac:dyDescent="0.2">
      <c r="B2" s="1"/>
      <c r="C2" s="1"/>
      <c r="D2" s="1"/>
      <c r="E2" s="2" t="s">
        <v>3</v>
      </c>
      <c r="F2" s="1"/>
      <c r="G2" s="1"/>
      <c r="H2" s="5"/>
      <c r="I2" s="5"/>
      <c r="O2" t="e">
        <f>0+O8+O21+#REF!+#REF!+#REF!</f>
        <v>#REF!</v>
      </c>
      <c r="P2" t="s">
        <v>12</v>
      </c>
    </row>
    <row r="3" spans="1:18" ht="15" customHeight="1" x14ac:dyDescent="0.25">
      <c r="A3" t="s">
        <v>1</v>
      </c>
      <c r="B3" s="6" t="s">
        <v>4</v>
      </c>
      <c r="C3" s="51" t="s">
        <v>5</v>
      </c>
      <c r="D3" s="52"/>
      <c r="E3" s="7" t="s">
        <v>6</v>
      </c>
      <c r="F3" s="1"/>
      <c r="G3" s="4"/>
      <c r="H3" s="3" t="s">
        <v>14</v>
      </c>
      <c r="I3" s="47">
        <f>SUM(I8,I21)</f>
        <v>0</v>
      </c>
      <c r="O3" t="s">
        <v>9</v>
      </c>
      <c r="P3" t="s">
        <v>13</v>
      </c>
    </row>
    <row r="4" spans="1:18" ht="15" customHeight="1" x14ac:dyDescent="0.25">
      <c r="A4" t="s">
        <v>7</v>
      </c>
      <c r="B4" s="9" t="s">
        <v>8</v>
      </c>
      <c r="C4" s="53" t="s">
        <v>14</v>
      </c>
      <c r="D4" s="54"/>
      <c r="E4" s="10" t="s">
        <v>70</v>
      </c>
      <c r="F4" s="5"/>
      <c r="G4" s="5"/>
      <c r="H4" s="11"/>
      <c r="I4" s="11"/>
      <c r="O4" t="s">
        <v>10</v>
      </c>
      <c r="P4" t="s">
        <v>13</v>
      </c>
    </row>
    <row r="5" spans="1:18" ht="12.75" customHeight="1" x14ac:dyDescent="0.2">
      <c r="A5" s="50" t="s">
        <v>15</v>
      </c>
      <c r="B5" s="50" t="s">
        <v>17</v>
      </c>
      <c r="C5" s="50" t="s">
        <v>19</v>
      </c>
      <c r="D5" s="50" t="s">
        <v>20</v>
      </c>
      <c r="E5" s="50" t="s">
        <v>21</v>
      </c>
      <c r="F5" s="50" t="s">
        <v>23</v>
      </c>
      <c r="G5" s="50" t="s">
        <v>25</v>
      </c>
      <c r="H5" s="50" t="s">
        <v>27</v>
      </c>
      <c r="I5" s="50"/>
      <c r="O5" t="s">
        <v>11</v>
      </c>
      <c r="P5" t="s">
        <v>13</v>
      </c>
    </row>
    <row r="6" spans="1:18" ht="12.75" customHeight="1" x14ac:dyDescent="0.2">
      <c r="A6" s="50"/>
      <c r="B6" s="50"/>
      <c r="C6" s="50"/>
      <c r="D6" s="50"/>
      <c r="E6" s="50"/>
      <c r="F6" s="50"/>
      <c r="G6" s="50"/>
      <c r="H6" s="8" t="s">
        <v>28</v>
      </c>
      <c r="I6" s="8" t="s">
        <v>30</v>
      </c>
    </row>
    <row r="7" spans="1:18" ht="12.75" customHeight="1" x14ac:dyDescent="0.2">
      <c r="A7" s="8" t="s">
        <v>16</v>
      </c>
      <c r="B7" s="8" t="s">
        <v>18</v>
      </c>
      <c r="C7" s="8" t="s">
        <v>13</v>
      </c>
      <c r="D7" s="8" t="s">
        <v>12</v>
      </c>
      <c r="E7" s="8" t="s">
        <v>22</v>
      </c>
      <c r="F7" s="8" t="s">
        <v>24</v>
      </c>
      <c r="G7" s="8" t="s">
        <v>26</v>
      </c>
      <c r="H7" s="8" t="s">
        <v>29</v>
      </c>
      <c r="I7" s="8" t="s">
        <v>31</v>
      </c>
    </row>
    <row r="8" spans="1:18" ht="12.75" customHeight="1" x14ac:dyDescent="0.2">
      <c r="A8" s="11" t="s">
        <v>32</v>
      </c>
      <c r="B8" s="11"/>
      <c r="C8" s="13" t="s">
        <v>16</v>
      </c>
      <c r="D8" s="11"/>
      <c r="E8" s="14" t="s">
        <v>33</v>
      </c>
      <c r="F8" s="11"/>
      <c r="G8" s="11"/>
      <c r="H8" s="11"/>
      <c r="I8" s="25">
        <f>SUM(I9:I20)</f>
        <v>0</v>
      </c>
      <c r="O8" t="e">
        <f>0+R8</f>
        <v>#REF!</v>
      </c>
      <c r="Q8" t="e">
        <f>0+#REF!+#REF!+#REF!+I9+#REF!+I13+I17+#REF!+#REF!</f>
        <v>#REF!</v>
      </c>
      <c r="R8" t="e">
        <f>0+#REF!+#REF!+#REF!+O9+#REF!+O13+O17+#REF!+#REF!</f>
        <v>#REF!</v>
      </c>
    </row>
    <row r="9" spans="1:18" x14ac:dyDescent="0.2">
      <c r="A9" s="12" t="s">
        <v>34</v>
      </c>
      <c r="B9" s="15">
        <v>1</v>
      </c>
      <c r="C9" s="15" t="s">
        <v>41</v>
      </c>
      <c r="D9" s="12" t="s">
        <v>35</v>
      </c>
      <c r="E9" s="16" t="s">
        <v>42</v>
      </c>
      <c r="F9" s="17" t="s">
        <v>43</v>
      </c>
      <c r="G9" s="18">
        <v>1</v>
      </c>
      <c r="H9" s="48"/>
      <c r="I9" s="19">
        <f>ROUND(ROUND(H9,2)*ROUND(G9,3),2)</f>
        <v>0</v>
      </c>
      <c r="O9">
        <f>(I9*21)/100</f>
        <v>0</v>
      </c>
      <c r="P9" t="s">
        <v>13</v>
      </c>
    </row>
    <row r="10" spans="1:18" x14ac:dyDescent="0.2">
      <c r="A10" s="20" t="s">
        <v>36</v>
      </c>
      <c r="E10" s="21" t="s">
        <v>35</v>
      </c>
    </row>
    <row r="11" spans="1:18" x14ac:dyDescent="0.2">
      <c r="A11" s="22" t="s">
        <v>37</v>
      </c>
      <c r="E11" s="23" t="s">
        <v>35</v>
      </c>
    </row>
    <row r="12" spans="1:18" ht="25.5" x14ac:dyDescent="0.2">
      <c r="A12" t="s">
        <v>38</v>
      </c>
      <c r="E12" s="21" t="s">
        <v>44</v>
      </c>
    </row>
    <row r="13" spans="1:18" x14ac:dyDescent="0.2">
      <c r="A13" s="12" t="s">
        <v>34</v>
      </c>
      <c r="B13" s="15">
        <v>2</v>
      </c>
      <c r="C13" s="15" t="s">
        <v>45</v>
      </c>
      <c r="D13" s="12" t="s">
        <v>35</v>
      </c>
      <c r="E13" s="16" t="s">
        <v>46</v>
      </c>
      <c r="F13" s="17" t="s">
        <v>39</v>
      </c>
      <c r="G13" s="18">
        <v>1</v>
      </c>
      <c r="H13" s="48"/>
      <c r="I13" s="19">
        <f>ROUND(ROUND(H13,2)*ROUND(G13,3),2)</f>
        <v>0</v>
      </c>
      <c r="O13">
        <f>(I13*21)/100</f>
        <v>0</v>
      </c>
      <c r="P13" t="s">
        <v>13</v>
      </c>
    </row>
    <row r="14" spans="1:18" x14ac:dyDescent="0.2">
      <c r="A14" s="20" t="s">
        <v>36</v>
      </c>
      <c r="E14" s="21" t="s">
        <v>35</v>
      </c>
    </row>
    <row r="15" spans="1:18" x14ac:dyDescent="0.2">
      <c r="A15" s="22" t="s">
        <v>37</v>
      </c>
      <c r="E15" s="23" t="s">
        <v>35</v>
      </c>
    </row>
    <row r="16" spans="1:18" x14ac:dyDescent="0.2">
      <c r="A16" t="s">
        <v>38</v>
      </c>
      <c r="E16" s="21" t="s">
        <v>40</v>
      </c>
    </row>
    <row r="17" spans="1:18" x14ac:dyDescent="0.2">
      <c r="A17" s="12" t="s">
        <v>34</v>
      </c>
      <c r="B17" s="15">
        <v>3</v>
      </c>
      <c r="C17" s="15" t="s">
        <v>47</v>
      </c>
      <c r="D17" s="12" t="s">
        <v>35</v>
      </c>
      <c r="E17" s="16" t="s">
        <v>48</v>
      </c>
      <c r="F17" s="17" t="s">
        <v>43</v>
      </c>
      <c r="G17" s="18">
        <v>1</v>
      </c>
      <c r="H17" s="48"/>
      <c r="I17" s="19">
        <f>ROUND(ROUND(H17,2)*ROUND(G17,3),2)</f>
        <v>0</v>
      </c>
      <c r="O17">
        <f>(I17*21)/100</f>
        <v>0</v>
      </c>
      <c r="P17" t="s">
        <v>13</v>
      </c>
    </row>
    <row r="18" spans="1:18" x14ac:dyDescent="0.2">
      <c r="A18" s="20" t="s">
        <v>36</v>
      </c>
      <c r="E18" s="21" t="s">
        <v>35</v>
      </c>
    </row>
    <row r="19" spans="1:18" x14ac:dyDescent="0.2">
      <c r="A19" s="22" t="s">
        <v>37</v>
      </c>
      <c r="E19" s="23" t="s">
        <v>35</v>
      </c>
    </row>
    <row r="20" spans="1:18" ht="38.25" x14ac:dyDescent="0.2">
      <c r="A20" t="s">
        <v>38</v>
      </c>
      <c r="E20" s="21" t="s">
        <v>82</v>
      </c>
    </row>
    <row r="21" spans="1:18" ht="12.75" customHeight="1" x14ac:dyDescent="0.2">
      <c r="A21" s="5" t="s">
        <v>32</v>
      </c>
      <c r="B21" s="5"/>
      <c r="C21" s="24" t="s">
        <v>18</v>
      </c>
      <c r="D21" s="5"/>
      <c r="E21" s="14" t="s">
        <v>49</v>
      </c>
      <c r="F21" s="5"/>
      <c r="G21" s="5"/>
      <c r="H21" s="5"/>
      <c r="I21" s="25">
        <f>SUM(I22:I57)</f>
        <v>0</v>
      </c>
      <c r="O21" t="e">
        <f>0+R21</f>
        <v>#REF!</v>
      </c>
      <c r="Q21" t="e">
        <f>0+#REF!+#REF!+#REF!+#REF!+#REF!+#REF!+I22+#REF!+I30+#REF!+I34+I38+I54+#REF!</f>
        <v>#REF!</v>
      </c>
      <c r="R21" t="e">
        <f>0+#REF!+#REF!+#REF!+#REF!+#REF!+#REF!+O22+#REF!+O30+#REF!+O34+O38+O54+#REF!</f>
        <v>#REF!</v>
      </c>
    </row>
    <row r="22" spans="1:18" x14ac:dyDescent="0.2">
      <c r="A22" s="12" t="s">
        <v>34</v>
      </c>
      <c r="B22" s="15">
        <v>4</v>
      </c>
      <c r="C22" s="15" t="s">
        <v>53</v>
      </c>
      <c r="D22" s="12" t="s">
        <v>35</v>
      </c>
      <c r="E22" s="16" t="s">
        <v>54</v>
      </c>
      <c r="F22" s="17" t="s">
        <v>50</v>
      </c>
      <c r="G22" s="26">
        <v>1128</v>
      </c>
      <c r="H22" s="48"/>
      <c r="I22" s="19">
        <f>ROUND(ROUND(H22,2)*ROUND(G22,3),2)</f>
        <v>0</v>
      </c>
      <c r="O22">
        <f>(I22*21)/100</f>
        <v>0</v>
      </c>
      <c r="P22" t="s">
        <v>13</v>
      </c>
    </row>
    <row r="23" spans="1:18" x14ac:dyDescent="0.2">
      <c r="A23" s="20" t="s">
        <v>36</v>
      </c>
      <c r="E23" s="21" t="s">
        <v>55</v>
      </c>
    </row>
    <row r="24" spans="1:18" x14ac:dyDescent="0.2">
      <c r="A24" s="22" t="s">
        <v>37</v>
      </c>
      <c r="E24" s="23" t="s">
        <v>35</v>
      </c>
      <c r="N24" t="s">
        <v>69</v>
      </c>
    </row>
    <row r="25" spans="1:18" x14ac:dyDescent="0.2">
      <c r="A25" t="s">
        <v>38</v>
      </c>
      <c r="E25" s="21" t="s">
        <v>56</v>
      </c>
      <c r="N25" t="s">
        <v>69</v>
      </c>
    </row>
    <row r="26" spans="1:18" x14ac:dyDescent="0.2">
      <c r="B26" s="15">
        <v>5</v>
      </c>
      <c r="C26" s="15" t="s">
        <v>79</v>
      </c>
      <c r="D26" s="12" t="s">
        <v>35</v>
      </c>
      <c r="E26" s="16" t="s">
        <v>80</v>
      </c>
      <c r="F26" s="17" t="s">
        <v>50</v>
      </c>
      <c r="G26" s="26">
        <v>1128</v>
      </c>
      <c r="H26" s="48"/>
      <c r="I26" s="19">
        <f>ROUND(ROUND(H26,2)*ROUND(G26,3),2)</f>
        <v>0</v>
      </c>
    </row>
    <row r="27" spans="1:18" x14ac:dyDescent="0.2">
      <c r="E27" s="21" t="s">
        <v>55</v>
      </c>
    </row>
    <row r="28" spans="1:18" x14ac:dyDescent="0.2">
      <c r="E28" s="23" t="s">
        <v>35</v>
      </c>
    </row>
    <row r="29" spans="1:18" x14ac:dyDescent="0.2">
      <c r="E29" s="21" t="s">
        <v>81</v>
      </c>
    </row>
    <row r="30" spans="1:18" x14ac:dyDescent="0.2">
      <c r="A30" s="12" t="s">
        <v>34</v>
      </c>
      <c r="B30" s="15">
        <v>6</v>
      </c>
      <c r="C30" s="15" t="s">
        <v>57</v>
      </c>
      <c r="D30" s="12" t="s">
        <v>35</v>
      </c>
      <c r="E30" s="16" t="s">
        <v>58</v>
      </c>
      <c r="F30" s="17" t="s">
        <v>50</v>
      </c>
      <c r="G30" s="26">
        <v>1128</v>
      </c>
      <c r="H30" s="48"/>
      <c r="I30" s="19">
        <f>ROUND(ROUND(H30,2)*ROUND(G30,3),2)</f>
        <v>0</v>
      </c>
      <c r="O30">
        <f>(I30*21)/100</f>
        <v>0</v>
      </c>
      <c r="P30" t="s">
        <v>13</v>
      </c>
    </row>
    <row r="31" spans="1:18" x14ac:dyDescent="0.2">
      <c r="A31" s="20" t="s">
        <v>36</v>
      </c>
      <c r="E31" s="21" t="s">
        <v>35</v>
      </c>
    </row>
    <row r="32" spans="1:18" x14ac:dyDescent="0.2">
      <c r="A32" s="22" t="s">
        <v>37</v>
      </c>
      <c r="E32" s="23" t="s">
        <v>35</v>
      </c>
    </row>
    <row r="33" spans="1:16" ht="38.25" x14ac:dyDescent="0.2">
      <c r="A33" t="s">
        <v>38</v>
      </c>
      <c r="E33" s="21" t="s">
        <v>59</v>
      </c>
    </row>
    <row r="34" spans="1:16" x14ac:dyDescent="0.2">
      <c r="A34" s="12" t="s">
        <v>34</v>
      </c>
      <c r="B34" s="15">
        <v>7</v>
      </c>
      <c r="C34" s="15" t="s">
        <v>60</v>
      </c>
      <c r="D34" s="12" t="s">
        <v>35</v>
      </c>
      <c r="E34" s="16" t="s">
        <v>61</v>
      </c>
      <c r="F34" s="17" t="s">
        <v>50</v>
      </c>
      <c r="G34" s="26">
        <v>1128</v>
      </c>
      <c r="H34" s="48"/>
      <c r="I34" s="19">
        <f>ROUND(ROUND(H34,2)*ROUND(G34,3),2)</f>
        <v>0</v>
      </c>
      <c r="O34">
        <f>(I34*21)/100</f>
        <v>0</v>
      </c>
      <c r="P34" t="s">
        <v>13</v>
      </c>
    </row>
    <row r="35" spans="1:16" x14ac:dyDescent="0.2">
      <c r="A35" s="20" t="s">
        <v>36</v>
      </c>
      <c r="E35" s="21" t="s">
        <v>62</v>
      </c>
    </row>
    <row r="36" spans="1:16" x14ac:dyDescent="0.2">
      <c r="A36" s="22" t="s">
        <v>37</v>
      </c>
      <c r="E36" s="23" t="s">
        <v>35</v>
      </c>
    </row>
    <row r="37" spans="1:16" ht="25.5" x14ac:dyDescent="0.2">
      <c r="A37" t="s">
        <v>38</v>
      </c>
      <c r="E37" s="21" t="s">
        <v>63</v>
      </c>
    </row>
    <row r="38" spans="1:16" x14ac:dyDescent="0.2">
      <c r="A38" s="12" t="s">
        <v>34</v>
      </c>
      <c r="B38" s="15">
        <v>8</v>
      </c>
      <c r="C38" s="15" t="s">
        <v>64</v>
      </c>
      <c r="D38" s="12" t="s">
        <v>35</v>
      </c>
      <c r="E38" s="16" t="s">
        <v>65</v>
      </c>
      <c r="F38" s="17" t="s">
        <v>50</v>
      </c>
      <c r="G38" s="26">
        <v>1128</v>
      </c>
      <c r="H38" s="48"/>
      <c r="I38" s="19">
        <f>ROUND(ROUND(H38,2)*ROUND(G38,3),2)</f>
        <v>0</v>
      </c>
      <c r="O38">
        <f>(I38*21)/100</f>
        <v>0</v>
      </c>
      <c r="P38" t="s">
        <v>13</v>
      </c>
    </row>
    <row r="39" spans="1:16" x14ac:dyDescent="0.2">
      <c r="A39" s="20" t="s">
        <v>36</v>
      </c>
      <c r="E39" s="21" t="s">
        <v>35</v>
      </c>
    </row>
    <row r="40" spans="1:16" x14ac:dyDescent="0.2">
      <c r="A40" s="22" t="s">
        <v>37</v>
      </c>
      <c r="E40" s="23" t="s">
        <v>35</v>
      </c>
    </row>
    <row r="41" spans="1:16" ht="38.25" x14ac:dyDescent="0.2">
      <c r="A41" t="s">
        <v>38</v>
      </c>
      <c r="B41" s="32"/>
      <c r="C41" s="32"/>
      <c r="D41" s="32"/>
      <c r="E41" s="33" t="s">
        <v>66</v>
      </c>
      <c r="F41" s="32"/>
    </row>
    <row r="42" spans="1:16" x14ac:dyDescent="0.2">
      <c r="B42" s="34">
        <v>9</v>
      </c>
      <c r="C42" s="34" t="s">
        <v>71</v>
      </c>
      <c r="D42" s="35" t="s">
        <v>35</v>
      </c>
      <c r="E42" s="36" t="s">
        <v>72</v>
      </c>
      <c r="F42" s="37" t="s">
        <v>51</v>
      </c>
      <c r="G42" s="29">
        <v>10</v>
      </c>
      <c r="H42" s="49"/>
      <c r="I42" s="27">
        <f>ROUND(ROUND(H42,2)*ROUND(G42,3),2)</f>
        <v>0</v>
      </c>
    </row>
    <row r="43" spans="1:16" x14ac:dyDescent="0.2">
      <c r="B43" s="38"/>
      <c r="C43" s="38"/>
      <c r="D43" s="38"/>
      <c r="E43" s="39" t="s">
        <v>35</v>
      </c>
      <c r="F43" s="38"/>
      <c r="G43" s="30"/>
      <c r="H43" s="28"/>
      <c r="I43" s="28"/>
    </row>
    <row r="44" spans="1:16" x14ac:dyDescent="0.2">
      <c r="B44" s="38"/>
      <c r="C44" s="38"/>
      <c r="D44" s="38"/>
      <c r="E44" s="40"/>
      <c r="F44" s="38"/>
      <c r="G44" s="30"/>
      <c r="H44" s="28"/>
      <c r="I44" s="28"/>
    </row>
    <row r="45" spans="1:16" ht="89.25" x14ac:dyDescent="0.2">
      <c r="B45" s="38"/>
      <c r="C45" s="38"/>
      <c r="D45" s="38"/>
      <c r="E45" s="39" t="s">
        <v>84</v>
      </c>
      <c r="F45" s="38"/>
      <c r="G45" s="30"/>
      <c r="H45" s="28"/>
      <c r="I45" s="28"/>
    </row>
    <row r="46" spans="1:16" ht="30" x14ac:dyDescent="0.25">
      <c r="B46" s="34">
        <v>10</v>
      </c>
      <c r="C46" s="34" t="s">
        <v>73</v>
      </c>
      <c r="D46" s="35" t="s">
        <v>35</v>
      </c>
      <c r="E46" s="41" t="s">
        <v>74</v>
      </c>
      <c r="F46" s="37" t="s">
        <v>51</v>
      </c>
      <c r="G46" s="29">
        <v>10</v>
      </c>
      <c r="H46" s="49"/>
      <c r="I46" s="27">
        <f>ROUND(ROUND(H46,2)*ROUND(G46,3),2)</f>
        <v>0</v>
      </c>
    </row>
    <row r="47" spans="1:16" x14ac:dyDescent="0.2">
      <c r="B47" s="38"/>
      <c r="C47" s="38"/>
      <c r="D47" s="38"/>
      <c r="E47" s="39" t="s">
        <v>35</v>
      </c>
      <c r="F47" s="38"/>
      <c r="G47" s="30"/>
      <c r="H47" s="28"/>
      <c r="I47" s="28"/>
    </row>
    <row r="48" spans="1:16" x14ac:dyDescent="0.2">
      <c r="B48" s="38"/>
      <c r="C48" s="38"/>
      <c r="D48" s="38"/>
      <c r="E48" s="40"/>
      <c r="F48" s="38"/>
      <c r="G48" s="30"/>
      <c r="H48" s="28"/>
      <c r="I48" s="28"/>
    </row>
    <row r="49" spans="1:16" ht="93" customHeight="1" x14ac:dyDescent="0.2">
      <c r="B49" s="38"/>
      <c r="C49" s="38"/>
      <c r="D49" s="38"/>
      <c r="E49" s="39" t="s">
        <v>83</v>
      </c>
      <c r="F49" s="38"/>
      <c r="G49" s="30"/>
      <c r="H49" s="28"/>
      <c r="I49" s="28"/>
    </row>
    <row r="50" spans="1:16" x14ac:dyDescent="0.2">
      <c r="B50" s="34">
        <v>11</v>
      </c>
      <c r="C50" s="34" t="s">
        <v>75</v>
      </c>
      <c r="D50" s="35" t="s">
        <v>35</v>
      </c>
      <c r="E50" s="36" t="s">
        <v>85</v>
      </c>
      <c r="F50" s="37" t="s">
        <v>76</v>
      </c>
      <c r="G50" s="31">
        <v>1</v>
      </c>
      <c r="H50" s="49"/>
      <c r="I50" s="27">
        <f>ROUND(ROUND(H50,2)*ROUND(G50,3),2)</f>
        <v>0</v>
      </c>
    </row>
    <row r="51" spans="1:16" x14ac:dyDescent="0.2">
      <c r="B51" s="38"/>
      <c r="C51" s="38"/>
      <c r="D51" s="38"/>
      <c r="E51" s="39" t="s">
        <v>35</v>
      </c>
      <c r="F51" s="38"/>
      <c r="G51" s="30"/>
      <c r="H51" s="28"/>
      <c r="I51" s="28"/>
    </row>
    <row r="52" spans="1:16" x14ac:dyDescent="0.2">
      <c r="B52" s="38"/>
      <c r="C52" s="38"/>
      <c r="D52" s="38"/>
      <c r="E52" s="40"/>
      <c r="F52" s="38"/>
      <c r="G52" s="30"/>
      <c r="H52" s="28"/>
      <c r="I52" s="28"/>
    </row>
    <row r="53" spans="1:16" ht="67.5" customHeight="1" x14ac:dyDescent="0.2">
      <c r="B53" s="38"/>
      <c r="C53" s="38"/>
      <c r="D53" s="38"/>
      <c r="E53" s="42" t="s">
        <v>86</v>
      </c>
      <c r="F53" s="38"/>
      <c r="G53" s="30"/>
      <c r="H53" s="28"/>
      <c r="I53" s="28"/>
    </row>
    <row r="54" spans="1:16" x14ac:dyDescent="0.2">
      <c r="A54" s="12" t="s">
        <v>34</v>
      </c>
      <c r="B54" s="43">
        <v>12</v>
      </c>
      <c r="C54" s="43" t="s">
        <v>67</v>
      </c>
      <c r="D54" s="44" t="s">
        <v>35</v>
      </c>
      <c r="E54" s="45" t="s">
        <v>78</v>
      </c>
      <c r="F54" s="46" t="s">
        <v>52</v>
      </c>
      <c r="G54" s="26">
        <v>10</v>
      </c>
      <c r="H54" s="48"/>
      <c r="I54" s="19">
        <f>ROUND(ROUND(H54,2)*ROUND(G54,3),2)</f>
        <v>0</v>
      </c>
      <c r="O54">
        <f>(I54*21)/100</f>
        <v>0</v>
      </c>
      <c r="P54" t="s">
        <v>13</v>
      </c>
    </row>
    <row r="55" spans="1:16" x14ac:dyDescent="0.2">
      <c r="A55" s="20" t="s">
        <v>36</v>
      </c>
      <c r="B55" s="32"/>
      <c r="C55" s="32"/>
      <c r="D55" s="32"/>
      <c r="E55" s="33" t="s">
        <v>77</v>
      </c>
      <c r="F55" s="32"/>
    </row>
    <row r="56" spans="1:16" x14ac:dyDescent="0.2">
      <c r="A56" s="22" t="s">
        <v>37</v>
      </c>
      <c r="E56" s="23" t="s">
        <v>35</v>
      </c>
    </row>
    <row r="57" spans="1:16" ht="409.5" customHeight="1" x14ac:dyDescent="0.2">
      <c r="A57" t="s">
        <v>38</v>
      </c>
      <c r="E57" s="21" t="s">
        <v>68</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1</vt:i4>
      </vt:variant>
    </vt:vector>
  </HeadingPairs>
  <TitlesOfParts>
    <vt:vector size="1" baseType="lpstr">
      <vt:lpstr>SO 01-16-01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dc:creator>
  <cp:keywords/>
  <dc:description/>
  <cp:lastModifiedBy>Horák Kazimír, Ing.</cp:lastModifiedBy>
  <dcterms:created xsi:type="dcterms:W3CDTF">2021-03-09T06:25:48Z</dcterms:created>
  <dcterms:modified xsi:type="dcterms:W3CDTF">2021-04-28T09:30:59Z</dcterms:modified>
  <cp:category/>
  <cp:contentStatus/>
</cp:coreProperties>
</file>